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3ER. TRIM.16\INFORMACION PROGRAMATICA\"/>
    </mc:Choice>
  </mc:AlternateContent>
  <bookViews>
    <workbookView xWindow="0" yWindow="0" windowWidth="20490" windowHeight="7050"/>
  </bookViews>
  <sheets>
    <sheet name="Py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I27" i="1"/>
  <c r="H27" i="1"/>
  <c r="J22" i="1"/>
  <c r="Q22" i="1" s="1"/>
  <c r="P21" i="1"/>
  <c r="J21" i="1"/>
  <c r="O21" i="1" s="1"/>
  <c r="P20" i="1"/>
  <c r="J20" i="1"/>
  <c r="O20" i="1" s="1"/>
  <c r="P19" i="1"/>
  <c r="J19" i="1"/>
  <c r="O19" i="1" s="1"/>
  <c r="P18" i="1"/>
  <c r="J18" i="1"/>
  <c r="O18" i="1" s="1"/>
  <c r="P17" i="1"/>
  <c r="J17" i="1"/>
  <c r="O17" i="1" s="1"/>
  <c r="J16" i="1"/>
  <c r="Q16" i="1" s="1"/>
  <c r="P15" i="1"/>
  <c r="J15" i="1"/>
  <c r="Q15" i="1" s="1"/>
  <c r="P14" i="1"/>
  <c r="J14" i="1"/>
  <c r="Q14" i="1" s="1"/>
  <c r="P13" i="1"/>
  <c r="J13" i="1"/>
  <c r="J27" i="1" s="1"/>
  <c r="O12" i="1"/>
  <c r="N11" i="1"/>
  <c r="M11" i="1"/>
  <c r="L11" i="1"/>
  <c r="K11" i="1"/>
  <c r="I11" i="1"/>
  <c r="H11" i="1"/>
  <c r="J11" i="1" s="1"/>
  <c r="O11" i="1" s="1"/>
  <c r="Q11" i="1" l="1"/>
  <c r="P11" i="1"/>
  <c r="O13" i="1"/>
  <c r="O27" i="1" s="1"/>
  <c r="O14" i="1"/>
  <c r="O15" i="1"/>
  <c r="Q17" i="1"/>
  <c r="Q18" i="1"/>
  <c r="Q19" i="1"/>
  <c r="Q20" i="1"/>
  <c r="Q21" i="1"/>
  <c r="Q13" i="1"/>
  <c r="O22" i="1"/>
</calcChain>
</file>

<file path=xl/comments1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<sst xmlns="http://schemas.openxmlformats.org/spreadsheetml/2006/main" count="51" uniqueCount="51">
  <si>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PROGRAMAS Y PROYECTOS DE INVERSIÓN</t>
  </si>
  <si>
    <t>Del 1 de Enero al 30 de Septiembre de 2016</t>
  </si>
  <si>
    <t>Ente Público:</t>
  </si>
  <si>
    <t>INSTITUTO TECNOLÓGICO SUPERIOR DE PURÍSIMA DEL RINCÓN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</si>
  <si>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</si>
  <si>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</si>
  <si>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</si>
  <si>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</si>
  <si>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</si>
  <si>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</si>
  <si>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</si>
  <si>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</si>
  <si>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</si>
  <si>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</si>
  <si>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</si>
  <si>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</si>
  <si>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</si>
  <si>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</si>
  <si>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</si>
  <si>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</si>
  <si>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</si>
  <si>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</si>
  <si>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</si>
  <si>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</si>
  <si>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ADMINISTRACION</t>
  </si>
  <si>
    <t>G0101</t>
  </si>
  <si>
    <t>GESTION</t>
  </si>
  <si>
    <t>0101</t>
  </si>
  <si>
    <t>G0102</t>
  </si>
  <si>
    <t>MANDO</t>
  </si>
  <si>
    <t>0102</t>
  </si>
  <si>
    <t>P0464</t>
  </si>
  <si>
    <t>ADMON.E IMP.SERV.EDU</t>
  </si>
  <si>
    <t>0464</t>
  </si>
  <si>
    <t>P0474</t>
  </si>
  <si>
    <t>OP. DE OTORG.BECAS</t>
  </si>
  <si>
    <t>0474</t>
  </si>
  <si>
    <t>P2109</t>
  </si>
  <si>
    <t>OPERACIÓN DE MANTENI</t>
  </si>
  <si>
    <t>P2113</t>
  </si>
  <si>
    <t>LOS CUERPOS ACADÉMIC</t>
  </si>
  <si>
    <t>P2114</t>
  </si>
  <si>
    <t>CURSOS Y EVENTOS DE</t>
  </si>
  <si>
    <t>P2116</t>
  </si>
  <si>
    <t>OPERACIÓN DE SERVICI</t>
  </si>
  <si>
    <t>P2117</t>
  </si>
  <si>
    <t>APLICACIÓN DE PLANES</t>
  </si>
  <si>
    <t>Q1470</t>
  </si>
  <si>
    <t>INSTITUTO TECNOLOGIC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</si>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</sst>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0" borderId="12" xfId="1" applyFont="1" applyFill="1" applyBorder="1" applyAlignment="1">
      <alignment horizontal="right" vertical="top" wrapText="1"/>
    </xf>
    <xf numFmtId="9" fontId="3" fillId="3" borderId="12" xfId="2" applyFont="1" applyFill="1" applyBorder="1"/>
    <xf numFmtId="9" fontId="3" fillId="0" borderId="12" xfId="2" applyFont="1" applyBorder="1"/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43" fontId="3" fillId="3" borderId="12" xfId="1" applyFont="1" applyFill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0" fontId="3" fillId="0" borderId="10" xfId="0" applyFont="1" applyBorder="1"/>
    <xf numFmtId="0" fontId="3" fillId="0" borderId="12" xfId="0" applyFont="1" applyBorder="1" applyAlignment="1">
      <alignment horizontal="right"/>
    </xf>
    <xf numFmtId="49" fontId="3" fillId="3" borderId="11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/>
    <xf numFmtId="4" fontId="3" fillId="0" borderId="0" xfId="0" applyNumberFormat="1" applyFont="1"/>
    <xf numFmtId="43" fontId="3" fillId="0" borderId="12" xfId="1" applyFont="1" applyFill="1" applyBorder="1" applyAlignment="1">
      <alignment horizontal="right" vertical="top" wrapText="1"/>
    </xf>
    <xf numFmtId="0" fontId="3" fillId="3" borderId="1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571495</xdr:colOff>
      <xdr:row>31</xdr:row>
      <xdr:rowOff>152400</xdr:rowOff>
    </xdr:from>
    <xdr:to>
      <xdr:col>12</xdr:col>
      <xdr:colOff>495300</xdr:colOff>
      <xdr:row>36</xdr:row>
      <xdr:rowOff>152398</xdr:rowOff>
    </xdr:to>
    <xdr:sp macro="" textlink="">
      <xdr:nvSpPr>
        <xdr:cNvPr id="2" name="1 CuadroTexto"/>
        <xdr:cNvSpPr txBox="1"/>
      </xdr:nvSpPr>
      <xdr:spPr>
        <a:xfrm>
          <a:off x="8210545" y="5514975"/>
          <a:ext cx="29337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5</xdr:col>
      <xdr:colOff>571500</xdr:colOff>
      <xdr:row>31</xdr:row>
      <xdr:rowOff>154287</xdr:rowOff>
    </xdr:from>
    <xdr:to>
      <xdr:col>7</xdr:col>
      <xdr:colOff>723934</xdr:colOff>
      <xdr:row>36</xdr:row>
      <xdr:rowOff>154286</xdr:rowOff>
    </xdr:to>
    <xdr:sp macro="" textlink="">
      <xdr:nvSpPr>
        <xdr:cNvPr id="3" name="2 CuadroTexto"/>
        <xdr:cNvSpPr txBox="1"/>
      </xdr:nvSpPr>
      <xdr:spPr>
        <a:xfrm>
          <a:off x="4019550" y="5516862"/>
          <a:ext cx="2467009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Q37"/>
  <sheetViews>
    <sheetView showGridLines="0" tabSelected="1" topLeftCell="B1" zoomScale="85" zoomScaleNormal="85" workbookViewId="0">
      <selection activeCell="J19" sqref="J19"/>
    </sheetView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29.42578125" style="3" customWidth="1"/>
    <col min="5" max="5" width="12.7109375" style="3" customWidth="1"/>
    <col min="6" max="6" width="22.28515625" style="3" customWidth="1"/>
    <col min="7" max="7" width="12.42578125" style="3" customWidth="1"/>
    <col min="8" max="8" width="13.7109375" style="3" customWidth="1"/>
    <col min="9" max="9" width="14.42578125" style="3" customWidth="1"/>
    <col min="10" max="10" width="16.42578125" style="3" customWidth="1"/>
    <col min="11" max="11" width="16" style="3" customWidth="1"/>
    <col min="12" max="12" width="12.7109375" style="3" customWidth="1"/>
    <col min="13" max="14" width="13.7109375" style="3" customWidth="1"/>
    <col min="15" max="15" width="13.5703125" style="3" customWidth="1"/>
    <col min="16" max="16" width="14.5703125" style="2" customWidth="1"/>
    <col min="17" max="17" width="14" style="3" customWidth="1"/>
    <col min="18" max="16384" width="11.42578125" style="3"/>
  </cols>
  <sheetData>
    <row r="1" spans="2:17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7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17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ht="15" customHeigh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8" t="s">
        <v>8</v>
      </c>
      <c r="P7" s="19" t="s">
        <v>9</v>
      </c>
      <c r="Q7" s="20"/>
    </row>
    <row r="8" spans="2:17" ht="25.5" x14ac:dyDescent="0.2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26" t="s">
        <v>17</v>
      </c>
      <c r="O8" s="18"/>
      <c r="P8" s="27" t="s">
        <v>18</v>
      </c>
      <c r="Q8" s="27" t="s">
        <v>19</v>
      </c>
    </row>
    <row r="9" spans="2:17" ht="15.75" customHeight="1" x14ac:dyDescent="0.2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20</v>
      </c>
      <c r="K9" s="26">
        <v>4</v>
      </c>
      <c r="L9" s="26">
        <v>5</v>
      </c>
      <c r="M9" s="26">
        <v>6</v>
      </c>
      <c r="N9" s="26">
        <v>7</v>
      </c>
      <c r="O9" s="26" t="s">
        <v>21</v>
      </c>
      <c r="P9" s="33" t="s">
        <v>22</v>
      </c>
      <c r="Q9" s="33" t="s">
        <v>23</v>
      </c>
    </row>
    <row r="10" spans="2:17" ht="15" customHeight="1" x14ac:dyDescent="0.2">
      <c r="B10" s="34"/>
      <c r="C10" s="35"/>
      <c r="D10" s="36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9"/>
      <c r="Q10" s="40"/>
    </row>
    <row r="11" spans="2:17" x14ac:dyDescent="0.2">
      <c r="B11" s="41"/>
      <c r="C11" s="42"/>
      <c r="D11" s="43"/>
      <c r="E11" s="44"/>
      <c r="F11" s="44"/>
      <c r="G11" s="44"/>
      <c r="H11" s="45">
        <f>+H13+H14+H15+H17+H18+H19+H20+H21+H22</f>
        <v>13595096.290000001</v>
      </c>
      <c r="I11" s="45">
        <f>+I13+I14+I15+I17+I18+I19+I20+I21+I22+I16</f>
        <v>73052604.640000015</v>
      </c>
      <c r="J11" s="45">
        <f>H11+I11</f>
        <v>86647700.930000022</v>
      </c>
      <c r="K11" s="45">
        <f>+K13+K14+K15+K17+K18+K19+K20+K21+K22</f>
        <v>3571304.81</v>
      </c>
      <c r="L11" s="45">
        <f>+L13+L14+L15+L17+L18+L19+L20+L21+L22</f>
        <v>84818.25</v>
      </c>
      <c r="M11" s="45">
        <f>+M13+M14+M15+M17+M18+M19+M20+M21+M22+M16</f>
        <v>28871583.990000002</v>
      </c>
      <c r="N11" s="45">
        <f>+N13+N14+N15+N17+N18+N19+N20+N21+N22+N16</f>
        <v>25215460.929999996</v>
      </c>
      <c r="O11" s="46">
        <f>+J11-L11</f>
        <v>86562882.680000022</v>
      </c>
      <c r="P11" s="47">
        <f>L11/H11</f>
        <v>6.2388855651128302E-3</v>
      </c>
      <c r="Q11" s="48">
        <f>L11/J11</f>
        <v>9.788863303888699E-4</v>
      </c>
    </row>
    <row r="12" spans="2:17" x14ac:dyDescent="0.2">
      <c r="B12" s="41"/>
      <c r="C12" s="49"/>
      <c r="D12" s="50" t="s">
        <v>24</v>
      </c>
      <c r="E12" s="37"/>
      <c r="F12" s="38"/>
      <c r="G12" s="37"/>
      <c r="H12" s="51"/>
      <c r="I12" s="51"/>
      <c r="J12" s="51"/>
      <c r="K12" s="51"/>
      <c r="L12" s="51"/>
      <c r="M12" s="51"/>
      <c r="N12" s="52"/>
      <c r="O12" s="51">
        <f>+J12-L12</f>
        <v>0</v>
      </c>
      <c r="P12" s="47"/>
      <c r="Q12" s="48"/>
    </row>
    <row r="13" spans="2:17" x14ac:dyDescent="0.2">
      <c r="B13" s="53"/>
      <c r="C13" s="49"/>
      <c r="D13" s="50"/>
      <c r="E13" s="54" t="s">
        <v>25</v>
      </c>
      <c r="F13" s="40" t="s">
        <v>26</v>
      </c>
      <c r="G13" s="55" t="s">
        <v>27</v>
      </c>
      <c r="H13" s="56">
        <v>2852219.14</v>
      </c>
      <c r="I13" s="57">
        <v>2259825.63</v>
      </c>
      <c r="J13" s="51">
        <f>+H13+I13</f>
        <v>5112044.7699999996</v>
      </c>
      <c r="K13" s="56">
        <v>35152.910000000003</v>
      </c>
      <c r="L13" s="56">
        <v>62016.73</v>
      </c>
      <c r="M13" s="56">
        <v>2865555.87</v>
      </c>
      <c r="N13" s="56">
        <v>2768386.23</v>
      </c>
      <c r="O13" s="58">
        <f>J13-L13</f>
        <v>5050028.0399999991</v>
      </c>
      <c r="P13" s="47">
        <f t="shared" ref="P13:P21" si="0">L13/H13</f>
        <v>2.1743325795085998E-2</v>
      </c>
      <c r="Q13" s="48">
        <f t="shared" ref="Q13:Q21" si="1">L13/J13</f>
        <v>1.2131491954832783E-2</v>
      </c>
    </row>
    <row r="14" spans="2:17" x14ac:dyDescent="0.2">
      <c r="B14" s="53"/>
      <c r="C14" s="42"/>
      <c r="D14" s="43"/>
      <c r="E14" s="54" t="s">
        <v>28</v>
      </c>
      <c r="F14" s="40" t="s">
        <v>29</v>
      </c>
      <c r="G14" s="55" t="s">
        <v>30</v>
      </c>
      <c r="H14" s="56">
        <v>1195710.5900000001</v>
      </c>
      <c r="I14" s="57">
        <v>7377798.1900000004</v>
      </c>
      <c r="J14" s="51">
        <f>+H14+I14</f>
        <v>8573508.7800000012</v>
      </c>
      <c r="K14" s="56">
        <v>1861151.43</v>
      </c>
      <c r="L14" s="56">
        <v>1805.84</v>
      </c>
      <c r="M14" s="56">
        <v>4421797.28</v>
      </c>
      <c r="N14" s="56">
        <v>2558840.0099999998</v>
      </c>
      <c r="O14" s="58">
        <f t="shared" ref="O14:O22" si="2">J14-L14</f>
        <v>8571702.9400000013</v>
      </c>
      <c r="P14" s="47">
        <f t="shared" si="0"/>
        <v>1.5102651219305499E-3</v>
      </c>
      <c r="Q14" s="48">
        <f t="shared" si="1"/>
        <v>2.1063021527575781E-4</v>
      </c>
    </row>
    <row r="15" spans="2:17" x14ac:dyDescent="0.2">
      <c r="B15" s="53"/>
      <c r="C15" s="49"/>
      <c r="D15" s="50"/>
      <c r="E15" s="54" t="s">
        <v>31</v>
      </c>
      <c r="F15" s="40" t="s">
        <v>32</v>
      </c>
      <c r="G15" s="55" t="s">
        <v>33</v>
      </c>
      <c r="H15" s="56">
        <v>7795722.4500000002</v>
      </c>
      <c r="I15" s="57">
        <v>13085100.060000001</v>
      </c>
      <c r="J15" s="51">
        <f>+H15+I15</f>
        <v>20880822.510000002</v>
      </c>
      <c r="K15" s="56">
        <v>1636870.4700000002</v>
      </c>
      <c r="L15" s="56">
        <v>13793.64</v>
      </c>
      <c r="M15" s="56">
        <v>13619254.66</v>
      </c>
      <c r="N15" s="56">
        <v>11968590.550000001</v>
      </c>
      <c r="O15" s="58">
        <f t="shared" si="2"/>
        <v>20867028.870000001</v>
      </c>
      <c r="P15" s="47">
        <f t="shared" si="0"/>
        <v>1.7693857225509612E-3</v>
      </c>
      <c r="Q15" s="48">
        <f t="shared" si="1"/>
        <v>6.6058892045052866E-4</v>
      </c>
    </row>
    <row r="16" spans="2:17" x14ac:dyDescent="0.2">
      <c r="B16" s="53"/>
      <c r="C16" s="49"/>
      <c r="D16" s="50"/>
      <c r="E16" s="54" t="s">
        <v>34</v>
      </c>
      <c r="F16" s="40" t="s">
        <v>35</v>
      </c>
      <c r="G16" s="55" t="s">
        <v>36</v>
      </c>
      <c r="H16" s="56">
        <v>0</v>
      </c>
      <c r="I16" s="57">
        <v>9640</v>
      </c>
      <c r="J16" s="51">
        <f>+H16+I16</f>
        <v>9640</v>
      </c>
      <c r="K16" s="56">
        <v>0</v>
      </c>
      <c r="L16" s="40">
        <v>0</v>
      </c>
      <c r="M16" s="56">
        <v>9640</v>
      </c>
      <c r="N16" s="56">
        <v>9640</v>
      </c>
      <c r="O16" s="58">
        <v>0</v>
      </c>
      <c r="P16" s="47">
        <v>0</v>
      </c>
      <c r="Q16" s="48">
        <f t="shared" si="1"/>
        <v>0</v>
      </c>
    </row>
    <row r="17" spans="1:17" x14ac:dyDescent="0.2">
      <c r="B17" s="53"/>
      <c r="C17" s="49"/>
      <c r="D17" s="50"/>
      <c r="E17" s="54" t="s">
        <v>37</v>
      </c>
      <c r="F17" s="40" t="s">
        <v>38</v>
      </c>
      <c r="G17" s="55">
        <v>2109</v>
      </c>
      <c r="H17" s="56">
        <v>569412.68999999994</v>
      </c>
      <c r="I17" s="57">
        <v>-150892.79999999999</v>
      </c>
      <c r="J17" s="51">
        <f t="shared" ref="J17:J22" si="3">+H17+I17</f>
        <v>418519.88999999996</v>
      </c>
      <c r="K17" s="56">
        <v>14130</v>
      </c>
      <c r="L17" s="56">
        <v>3248</v>
      </c>
      <c r="M17" s="56">
        <v>304909.32</v>
      </c>
      <c r="N17" s="56">
        <v>287531.32</v>
      </c>
      <c r="O17" s="58">
        <f t="shared" si="2"/>
        <v>415271.88999999996</v>
      </c>
      <c r="P17" s="47">
        <f t="shared" si="0"/>
        <v>5.7041229622051453E-3</v>
      </c>
      <c r="Q17" s="48">
        <f t="shared" si="1"/>
        <v>7.7606825329137891E-3</v>
      </c>
    </row>
    <row r="18" spans="1:17" x14ac:dyDescent="0.2">
      <c r="B18" s="53"/>
      <c r="C18" s="49"/>
      <c r="D18" s="50"/>
      <c r="E18" s="54" t="s">
        <v>39</v>
      </c>
      <c r="F18" s="40" t="s">
        <v>40</v>
      </c>
      <c r="G18" s="55">
        <v>2113</v>
      </c>
      <c r="H18" s="56">
        <v>222379.06</v>
      </c>
      <c r="I18" s="57">
        <v>135599.30000000002</v>
      </c>
      <c r="J18" s="51">
        <f t="shared" si="3"/>
        <v>357978.36</v>
      </c>
      <c r="K18" s="56">
        <v>0</v>
      </c>
      <c r="L18" s="40">
        <v>511.6</v>
      </c>
      <c r="M18" s="56">
        <v>151170.14000000001</v>
      </c>
      <c r="N18" s="56">
        <v>150658.54</v>
      </c>
      <c r="O18" s="58">
        <f t="shared" si="2"/>
        <v>357466.76</v>
      </c>
      <c r="P18" s="47">
        <f t="shared" si="0"/>
        <v>2.3005763222490464E-3</v>
      </c>
      <c r="Q18" s="48">
        <f t="shared" si="1"/>
        <v>1.4291366662498818E-3</v>
      </c>
    </row>
    <row r="19" spans="1:17" x14ac:dyDescent="0.2">
      <c r="B19" s="53"/>
      <c r="C19" s="49"/>
      <c r="D19" s="50"/>
      <c r="E19" s="54" t="s">
        <v>41</v>
      </c>
      <c r="F19" s="40" t="s">
        <v>42</v>
      </c>
      <c r="G19" s="55">
        <v>2114</v>
      </c>
      <c r="H19" s="56">
        <v>484734.63</v>
      </c>
      <c r="I19" s="57">
        <v>506704.93000000005</v>
      </c>
      <c r="J19" s="51">
        <f t="shared" si="3"/>
        <v>991439.56</v>
      </c>
      <c r="K19" s="56">
        <v>8000</v>
      </c>
      <c r="L19" s="40">
        <v>765.74</v>
      </c>
      <c r="M19" s="56">
        <v>558527.89</v>
      </c>
      <c r="N19" s="56">
        <v>549762.15</v>
      </c>
      <c r="O19" s="58">
        <f t="shared" si="2"/>
        <v>990673.82000000007</v>
      </c>
      <c r="P19" s="47">
        <f t="shared" si="0"/>
        <v>1.5797097063191049E-3</v>
      </c>
      <c r="Q19" s="48">
        <f t="shared" si="1"/>
        <v>7.7235167013105666E-4</v>
      </c>
    </row>
    <row r="20" spans="1:17" x14ac:dyDescent="0.2">
      <c r="B20" s="53"/>
      <c r="C20" s="49"/>
      <c r="D20" s="50"/>
      <c r="E20" s="54" t="s">
        <v>43</v>
      </c>
      <c r="F20" s="40" t="s">
        <v>44</v>
      </c>
      <c r="G20" s="55">
        <v>2116</v>
      </c>
      <c r="H20" s="56">
        <v>353086.6</v>
      </c>
      <c r="I20" s="57">
        <v>1839581.21</v>
      </c>
      <c r="J20" s="51">
        <f t="shared" si="3"/>
        <v>2192667.81</v>
      </c>
      <c r="K20" s="56">
        <v>16000</v>
      </c>
      <c r="L20" s="56">
        <v>2676.7</v>
      </c>
      <c r="M20" s="56">
        <v>1172013.1499999999</v>
      </c>
      <c r="N20" s="56">
        <v>1153336.45</v>
      </c>
      <c r="O20" s="58">
        <f t="shared" si="2"/>
        <v>2189991.11</v>
      </c>
      <c r="P20" s="47">
        <f t="shared" si="0"/>
        <v>7.5808597664142451E-3</v>
      </c>
      <c r="Q20" s="48">
        <f t="shared" si="1"/>
        <v>1.2207503516002271E-3</v>
      </c>
    </row>
    <row r="21" spans="1:17" x14ac:dyDescent="0.2">
      <c r="B21" s="53"/>
      <c r="C21" s="49"/>
      <c r="D21" s="50"/>
      <c r="E21" s="54" t="s">
        <v>45</v>
      </c>
      <c r="F21" s="40" t="s">
        <v>46</v>
      </c>
      <c r="G21" s="55">
        <v>2117</v>
      </c>
      <c r="H21" s="56">
        <v>121831.13</v>
      </c>
      <c r="I21" s="57">
        <v>-20322.47</v>
      </c>
      <c r="J21" s="51">
        <f t="shared" si="3"/>
        <v>101508.66</v>
      </c>
      <c r="K21" s="56">
        <v>0</v>
      </c>
      <c r="L21" s="40">
        <v>0</v>
      </c>
      <c r="M21" s="56">
        <v>31764.06</v>
      </c>
      <c r="N21" s="56">
        <v>31764.06</v>
      </c>
      <c r="O21" s="58">
        <f t="shared" si="2"/>
        <v>101508.66</v>
      </c>
      <c r="P21" s="47">
        <f t="shared" si="0"/>
        <v>0</v>
      </c>
      <c r="Q21" s="48">
        <f t="shared" si="1"/>
        <v>0</v>
      </c>
    </row>
    <row r="22" spans="1:17" x14ac:dyDescent="0.2">
      <c r="B22" s="53"/>
      <c r="C22" s="49"/>
      <c r="D22" s="50"/>
      <c r="E22" s="54" t="s">
        <v>47</v>
      </c>
      <c r="F22" s="40" t="s">
        <v>48</v>
      </c>
      <c r="G22" s="37">
        <v>1470</v>
      </c>
      <c r="H22" s="40">
        <v>0</v>
      </c>
      <c r="I22" s="57">
        <v>48009570.590000004</v>
      </c>
      <c r="J22" s="51">
        <f t="shared" si="3"/>
        <v>48009570.590000004</v>
      </c>
      <c r="K22" s="56">
        <v>0</v>
      </c>
      <c r="L22" s="40">
        <v>0</v>
      </c>
      <c r="M22" s="56">
        <v>5736951.6200000001</v>
      </c>
      <c r="N22" s="56">
        <v>5736951.6200000001</v>
      </c>
      <c r="O22" s="58">
        <f t="shared" si="2"/>
        <v>48009570.590000004</v>
      </c>
      <c r="P22" s="47">
        <v>0</v>
      </c>
      <c r="Q22" s="48">
        <f>L22/J22</f>
        <v>0</v>
      </c>
    </row>
    <row r="23" spans="1:17" x14ac:dyDescent="0.2">
      <c r="B23" s="41"/>
      <c r="C23" s="49"/>
      <c r="D23" s="50"/>
      <c r="E23" s="37"/>
      <c r="F23" s="38"/>
      <c r="G23" s="37"/>
      <c r="H23" s="59"/>
      <c r="I23" s="38"/>
      <c r="J23" s="38"/>
      <c r="K23" s="38"/>
      <c r="L23" s="38"/>
      <c r="M23" s="37"/>
      <c r="N23" s="37"/>
      <c r="O23" s="60"/>
      <c r="P23" s="47"/>
      <c r="Q23" s="48"/>
    </row>
    <row r="24" spans="1:17" x14ac:dyDescent="0.2">
      <c r="B24" s="41"/>
      <c r="C24" s="42"/>
      <c r="D24" s="43"/>
      <c r="E24" s="44"/>
      <c r="F24" s="44"/>
      <c r="G24" s="44"/>
      <c r="H24" s="61"/>
      <c r="I24" s="44"/>
      <c r="J24" s="44"/>
      <c r="K24" s="61"/>
      <c r="L24" s="61"/>
      <c r="M24" s="44"/>
      <c r="N24" s="44"/>
      <c r="O24" s="62"/>
      <c r="P24" s="47"/>
      <c r="Q24" s="48"/>
    </row>
    <row r="25" spans="1:17" ht="15.75" customHeight="1" x14ac:dyDescent="0.2">
      <c r="B25" s="34"/>
      <c r="C25" s="35"/>
      <c r="D25" s="36"/>
      <c r="E25" s="37"/>
      <c r="F25" s="37"/>
      <c r="G25" s="38"/>
      <c r="H25" s="38"/>
      <c r="I25" s="38"/>
      <c r="J25" s="38"/>
      <c r="K25" s="38"/>
      <c r="L25" s="37"/>
      <c r="M25" s="37"/>
      <c r="N25" s="38"/>
      <c r="O25" s="60"/>
      <c r="P25" s="47"/>
      <c r="Q25" s="48"/>
    </row>
    <row r="26" spans="1:17" x14ac:dyDescent="0.2">
      <c r="B26" s="63"/>
      <c r="C26" s="64"/>
      <c r="D26" s="65"/>
      <c r="E26" s="66"/>
      <c r="F26" s="66"/>
      <c r="G26" s="67"/>
      <c r="H26" s="67"/>
      <c r="I26" s="67"/>
      <c r="J26" s="67"/>
      <c r="K26" s="67"/>
      <c r="L26" s="67"/>
      <c r="M26" s="67"/>
      <c r="N26" s="67"/>
      <c r="O26" s="68"/>
      <c r="P26" s="47"/>
      <c r="Q26" s="48"/>
    </row>
    <row r="27" spans="1:17" s="77" customFormat="1" x14ac:dyDescent="0.2">
      <c r="A27" s="69"/>
      <c r="B27" s="70"/>
      <c r="C27" s="71" t="s">
        <v>49</v>
      </c>
      <c r="D27" s="72"/>
      <c r="E27" s="73">
        <v>0</v>
      </c>
      <c r="F27" s="73">
        <v>0</v>
      </c>
      <c r="G27" s="73">
        <v>0</v>
      </c>
      <c r="H27" s="74">
        <f>SUM(H13:H22)</f>
        <v>13595096.290000001</v>
      </c>
      <c r="I27" s="74">
        <f>SUM(I13:I22)</f>
        <v>73052604.640000015</v>
      </c>
      <c r="J27" s="74">
        <f t="shared" ref="J27:O27" si="4">SUM(J13:J22)</f>
        <v>86647700.930000007</v>
      </c>
      <c r="K27" s="74">
        <f t="shared" si="4"/>
        <v>3571304.81</v>
      </c>
      <c r="L27" s="74">
        <f t="shared" si="4"/>
        <v>84818.25</v>
      </c>
      <c r="M27" s="74">
        <f t="shared" si="4"/>
        <v>28871583.990000002</v>
      </c>
      <c r="N27" s="74">
        <f t="shared" si="4"/>
        <v>25215460.929999996</v>
      </c>
      <c r="O27" s="74">
        <f t="shared" si="4"/>
        <v>86553242.680000007</v>
      </c>
      <c r="P27" s="75"/>
      <c r="Q27" s="76"/>
    </row>
    <row r="28" spans="1:17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7" x14ac:dyDescent="0.2">
      <c r="B29" s="78" t="s">
        <v>50</v>
      </c>
      <c r="G29" s="2"/>
      <c r="H29" s="2"/>
      <c r="I29" s="2"/>
      <c r="J29" s="2"/>
      <c r="K29" s="2"/>
      <c r="L29" s="2"/>
      <c r="M29" s="2"/>
      <c r="N29" s="2"/>
      <c r="O29" s="2"/>
    </row>
    <row r="32" spans="1:17" x14ac:dyDescent="0.2">
      <c r="C32" s="79"/>
      <c r="D32" s="79"/>
      <c r="E32" s="79"/>
      <c r="F32" s="79"/>
      <c r="G32" s="79"/>
      <c r="H32" s="79"/>
      <c r="I32" s="79"/>
      <c r="J32" s="79"/>
      <c r="K32" s="79"/>
      <c r="L32" s="80"/>
      <c r="M32" s="80"/>
      <c r="N32" s="80"/>
      <c r="O32" s="79"/>
      <c r="P32" s="81"/>
    </row>
    <row r="33" spans="3:16" ht="12.75" customHeight="1" x14ac:dyDescent="0.2">
      <c r="C33" s="79"/>
      <c r="D33" s="82"/>
      <c r="E33" s="83"/>
      <c r="F33" s="83"/>
      <c r="G33" s="82"/>
      <c r="H33" s="81"/>
      <c r="I33" s="81"/>
      <c r="J33" s="81"/>
      <c r="K33" s="81"/>
      <c r="L33" s="81"/>
      <c r="M33" s="84"/>
      <c r="N33" s="81"/>
      <c r="O33" s="81"/>
      <c r="P33" s="81"/>
    </row>
    <row r="34" spans="3:16" ht="12.75" customHeight="1" x14ac:dyDescent="0.2">
      <c r="C34" s="79"/>
      <c r="D34" s="85"/>
      <c r="E34" s="85"/>
      <c r="F34" s="85"/>
      <c r="G34" s="82"/>
      <c r="H34" s="79"/>
      <c r="I34" s="81"/>
      <c r="J34" s="81"/>
      <c r="K34" s="81"/>
      <c r="L34" s="81"/>
      <c r="M34" s="84"/>
      <c r="N34" s="81"/>
      <c r="O34" s="81"/>
      <c r="P34" s="81"/>
    </row>
    <row r="35" spans="3:16" x14ac:dyDescent="0.2"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1"/>
    </row>
    <row r="36" spans="3:16" x14ac:dyDescent="0.2"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81"/>
    </row>
    <row r="37" spans="3:16" x14ac:dyDescent="0.2"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81"/>
    </row>
  </sheetData>
  <mergeCells count="17">
    <mergeCell ref="C27:D27"/>
    <mergeCell ref="P27:Q27"/>
    <mergeCell ref="D34:F34"/>
    <mergeCell ref="P7:Q7"/>
    <mergeCell ref="B10:D10"/>
    <mergeCell ref="C11:D11"/>
    <mergeCell ref="C14:D14"/>
    <mergeCell ref="C24:D24"/>
    <mergeCell ref="B25:D25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23622047244094491" right="0.70866141732283472" top="0.43307086614173229" bottom="0.74803149606299213" header="0.31496062992125984" footer="0.31496062992125984"/>
  <pageSetup scale="55" fitToHeight="0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2018-04-20T13:43:21Z</dcterms:created>
  <dcterms:modified xsi:type="dcterms:W3CDTF">2018-04-20T13:43:28Z</dcterms:modified>
</cp:coreProperties>
</file>